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7" i="5"/>
  <c r="H14" i="5"/>
  <c r="H13" i="5"/>
  <c r="H12" i="5"/>
  <c r="H11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H19" i="5" s="1"/>
  <c r="E18" i="5"/>
  <c r="H18" i="5" s="1"/>
  <c r="E17" i="5"/>
  <c r="E14" i="5"/>
  <c r="E13" i="5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C42" i="5" s="1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4" i="6"/>
  <c r="H42" i="6"/>
  <c r="H41" i="6"/>
  <c r="H40" i="6"/>
  <c r="H39" i="6"/>
  <c r="H38" i="6"/>
  <c r="H37" i="6"/>
  <c r="H36" i="6"/>
  <c r="H35" i="6"/>
  <c r="H34" i="6"/>
  <c r="H29" i="6"/>
  <c r="H21" i="6"/>
  <c r="H16" i="6"/>
  <c r="H12" i="6"/>
  <c r="H11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H45" i="6" s="1"/>
  <c r="E44" i="6"/>
  <c r="E42" i="6"/>
  <c r="E41" i="6"/>
  <c r="E40" i="6"/>
  <c r="E39" i="6"/>
  <c r="E38" i="6"/>
  <c r="E37" i="6"/>
  <c r="E36" i="6"/>
  <c r="E35" i="6"/>
  <c r="E34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16" i="5" l="1"/>
  <c r="H42" i="5" s="1"/>
  <c r="G42" i="5"/>
  <c r="F42" i="5"/>
  <c r="D42" i="5"/>
  <c r="H6" i="5"/>
  <c r="E6" i="5"/>
  <c r="E16" i="8"/>
  <c r="H6" i="8"/>
  <c r="H16" i="8" s="1"/>
  <c r="E43" i="6"/>
  <c r="H43" i="6" s="1"/>
  <c r="E33" i="6"/>
  <c r="H33" i="6" s="1"/>
  <c r="E23" i="6"/>
  <c r="H23" i="6" s="1"/>
  <c r="E13" i="6"/>
  <c r="H13" i="6"/>
  <c r="C77" i="6"/>
  <c r="G77" i="6"/>
  <c r="F77" i="6"/>
  <c r="D77" i="6"/>
  <c r="E5" i="6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<sst xmlns="http://schemas.openxmlformats.org/spreadsheetml/2006/main" count="223" uniqueCount="151">
  <si>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</si>
  <si>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</si>
  <si>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</si>
  <si>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</si>
  <si>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</si>
  <si>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</si>
  <si>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</si>
  <si>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</si>
  <si>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</si>
  <si>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</si>
  <si>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</si>
  <si>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</si>
  <si>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</si>
  <si>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</si>
  <si>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</si>
  <si>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</si>
  <si>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</si>
  <si>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</si>
  <si>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</si>
  <si>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</si>
  <si>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</si>
  <si>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</si>
  <si>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</si>
  <si>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</si>
  <si>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</si>
  <si>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</si>
  <si>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</si>
  <si>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</si>
  <si>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</si>
  <si>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</si>
  <si>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</si>
  <si>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</si>
  <si>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</si>
  <si>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</si>
  <si>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</si>
  <si>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</si>
  <si>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</si>
  <si>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</si>
  <si>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</si>
  <si>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</si>
  <si>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</si>
  <si>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</si>
  <si>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</si>
  <si>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</si>
  <si>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</si>
  <si>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</si>
  <si>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</si>
  <si>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</si>
  <si>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</si>
  <si>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</si>
  <si>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</si>
  <si>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</si>
  <si>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</si>
  <si>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</si>
  <si>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</si>
  <si>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</si>
  <si>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</si>
  <si>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</si>
  <si>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</si>
  <si>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</si>
  <si>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</si>
  <si>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</si>
  <si>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</si>
  <si>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</si>
  <si>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</si>
  <si>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</si>
  <si>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</si>
  <si>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</si>
  <si>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</si>
  <si>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</si>
  <si>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</si>
  <si>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</si>
  <si>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</si>
  <si>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</si>
  <si>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</si>
  <si>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</si>
  <si>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</si>
  <si>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</si>
  <si>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</si>
  <si>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</si>
  <si>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</si>
  <si>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</si>
  <si>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</si>
  <si>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</si>
  <si>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</si>
  <si>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</si>
  <si>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</si>
  <si>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</si>
  <si>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</si>
  <si>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</si>
  <si>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</si>
  <si>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</si>
  <si>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</si>
  <si>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</si>
  <si>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</si>
  <si>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</si>
  <si>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</si>
  <si>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</si>
  <si>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</si>
  <si>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</si>
  <si>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</si>
  <si>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</si>
  <si>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</si>
  <si>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</si>
  <si>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</si>
  <si>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</si>
  <si>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</si>
  <si>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</si>
  <si>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</si>
  <si>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</si>
  <si>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</si>
  <si>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</si>
  <si>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</si>
  <si>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</si>
  <si>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</si>
  <si>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</si>
  <si>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</si>
  <si>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</si>
  <si>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</si>
  <si>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</si>
  <si>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</si>
  <si>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</si>
  <si>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</si>
  <si>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</si>
  <si>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</si>
  <si>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</si>
  <si>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</si>
  <si>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</si>
  <si>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</si>
  <si>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</si>
  <si>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</si>
  <si>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</si>
  <si>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</si>
  <si>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</si>
  <si>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ACAMBARO GUANAJUATO
ESTADO ANALÍTICO DEL EJERCICIO DEL PRESUPUESTO DE EGRESOS
CLASIFICACIÓN POR OBJETO DEL GASTO (CAPÍTULO Y CONCEPTO)
DEL 1 ENERO AL 31 DE DICIEMBRE DEL 2020</t>
  </si>
  <si>
    <t>SISTEMA PARA EL DESARROLLO INTEGRAL DE LA FAMILIA DEL MUNICIPIO DE ACAMBARO GUANAJUATO
ESTADO ANALÍTICO DEL EJERCICIO DEL PRESUPUESTO DE EGRESOS
CLASIFICACION ECÓNOMICA (POR TIPO DE GASTO)
DEL 1 ENERO AL 31 DE DICIEMBRE DEL 2020</t>
  </si>
  <si>
    <t>DIRECCIÓN ADMINISTRATIVA</t>
  </si>
  <si>
    <t>SISTEMA PARA EL DESARROLLO INTEGRAL DE LA FAMILIA DEL MUNICIPIO DE ACAMBARO GUANAJUATO
ESTADO ANALÍTICO DEL EJERCICIO DEL PRESUPUESTO DE EGRESOS
CLASIFICACIÓN ADMINISTRATIVA
DEL 1 ENERO AL 31 DE DICIEMBRE DEL 2020</t>
  </si>
  <si>
    <t>Gobierno (Federal/Estatal/Municipal) de SISTEMA PARA EL DESARROLLO INTEGRAL DE LA FAMILIA DEL MUNICIPIO DE ACAMBARO GUANAJUATO
Estado Analítico del Ejercicio del Presupuesto de Egresos
Clasificación Administrativa
DEL 1 ENERO AL 31 DE DICIEMBRE DEL 2020</t>
  </si>
  <si>
    <t>Sector Paraestatal del Gobierno (Federal/Estatal/Municipal) de SISTEMA PARA EL DESARROLLO INTEGRAL DE LA FAMILIA DEL MUNICIPIO DE ACAMBARO GUANAJUATO
Estado Analítico del Ejercicio del Presupuesto de Egresos
Clasificación Administrativa
DEL 1 ENERO AL 31 DE DICIEMBRE DEL 2020</t>
  </si>
  <si>
    <t>SISTEMA PARA EL DESARROLLO INTEGRAL DE LA FAMILIA DEL MUNICIPIO DE ACAMBARO GUANAJUATO
ESTADO ANALÍTICO DEL EJERCICIO DEL PRESUPUESTO DE EGRESOS
CLASIFICACIÓN FUNCIONAL (FINALIDAD Y FUNCIÓN)
DEL 1 ENERO AL 31 DE DICIEMBRE DEL 2020</t>
  </si>
  <si>
    <t>___________________________________________________________</t>
  </si>
  <si>
    <t>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</si>
  <si>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</si>
  <si>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</si>
  <si>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</si>
  <si>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</si>
  <si>
    <t xml:space="preserve"> __________________________________________________________</t>
  </si>
  <si>
    <t xml:space="preserve"> _____________________________________________________</t>
  </si>
  <si>
    <t>______________________________________________</t>
  </si>
  <si>
    <t>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</si>
</sst>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topLeftCell="A50" workbookViewId="0">
      <selection activeCell="E86" sqref="E86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8593315.3899999987</v>
      </c>
      <c r="D5" s="14">
        <f>SUM(D6:D12)</f>
        <v>511256.93</v>
      </c>
      <c r="E5" s="14">
        <f>C5+D5</f>
        <v>9104572.3199999984</v>
      </c>
      <c r="F5" s="14">
        <f>SUM(F6:F12)</f>
        <v>8829837.9900000002</v>
      </c>
      <c r="G5" s="14">
        <f>SUM(G6:G12)</f>
        <v>8362163.5699999994</v>
      </c>
      <c r="H5" s="14">
        <f>E5-F5</f>
        <v>274734.32999999821</v>
      </c>
    </row>
    <row r="6" spans="1:8" x14ac:dyDescent="0.2">
      <c r="A6" s="49">
        <v>1100</v>
      </c>
      <c r="B6" s="11" t="s">
        <v>76</v>
      </c>
      <c r="C6" s="15">
        <v>6916478.6299999999</v>
      </c>
      <c r="D6" s="15">
        <v>0</v>
      </c>
      <c r="E6" s="15">
        <f t="shared" ref="E6:E69" si="0">C6+D6</f>
        <v>6916478.6299999999</v>
      </c>
      <c r="F6" s="15">
        <v>6723291.0899999999</v>
      </c>
      <c r="G6" s="15">
        <v>6723291.0899999999</v>
      </c>
      <c r="H6" s="15">
        <f t="shared" ref="H6:H69" si="1">E6-F6</f>
        <v>193187.54000000004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1160380.81</v>
      </c>
      <c r="D8" s="15">
        <v>332000</v>
      </c>
      <c r="E8" s="15">
        <f t="shared" si="0"/>
        <v>1492380.81</v>
      </c>
      <c r="F8" s="15">
        <v>1410834.02</v>
      </c>
      <c r="G8" s="15">
        <v>1410834.02</v>
      </c>
      <c r="H8" s="15">
        <f t="shared" si="1"/>
        <v>81546.790000000037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516455.95</v>
      </c>
      <c r="D10" s="15">
        <v>179256.93</v>
      </c>
      <c r="E10" s="15">
        <f t="shared" si="0"/>
        <v>695712.88</v>
      </c>
      <c r="F10" s="15">
        <v>695712.88</v>
      </c>
      <c r="G10" s="15">
        <v>228038.46</v>
      </c>
      <c r="H10" s="15">
        <f t="shared" si="1"/>
        <v>0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1250630</v>
      </c>
      <c r="D13" s="15">
        <f>SUM(D14:D22)</f>
        <v>12948</v>
      </c>
      <c r="E13" s="15">
        <f t="shared" si="0"/>
        <v>1263578</v>
      </c>
      <c r="F13" s="15">
        <f>SUM(F14:F22)</f>
        <v>802844.01</v>
      </c>
      <c r="G13" s="15">
        <f>SUM(G14:G22)</f>
        <v>802844.01</v>
      </c>
      <c r="H13" s="15">
        <f t="shared" si="1"/>
        <v>460733.99</v>
      </c>
    </row>
    <row r="14" spans="1:8" x14ac:dyDescent="0.2">
      <c r="A14" s="49">
        <v>2100</v>
      </c>
      <c r="B14" s="11" t="s">
        <v>81</v>
      </c>
      <c r="C14" s="15">
        <v>276830</v>
      </c>
      <c r="D14" s="15">
        <v>84867.67</v>
      </c>
      <c r="E14" s="15">
        <f t="shared" si="0"/>
        <v>361697.67</v>
      </c>
      <c r="F14" s="15">
        <v>293048.21999999997</v>
      </c>
      <c r="G14" s="15">
        <v>293048.21999999997</v>
      </c>
      <c r="H14" s="15">
        <f t="shared" si="1"/>
        <v>68649.450000000012</v>
      </c>
    </row>
    <row r="15" spans="1:8" x14ac:dyDescent="0.2">
      <c r="A15" s="49">
        <v>2200</v>
      </c>
      <c r="B15" s="11" t="s">
        <v>82</v>
      </c>
      <c r="C15" s="15">
        <v>61000</v>
      </c>
      <c r="D15" s="15">
        <v>-4000</v>
      </c>
      <c r="E15" s="15">
        <f t="shared" si="0"/>
        <v>57000</v>
      </c>
      <c r="F15" s="15">
        <v>19370.39</v>
      </c>
      <c r="G15" s="15">
        <v>19370.39</v>
      </c>
      <c r="H15" s="15">
        <f t="shared" si="1"/>
        <v>37629.61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4000</v>
      </c>
      <c r="D17" s="15">
        <v>92372.97</v>
      </c>
      <c r="E17" s="15">
        <f t="shared" si="0"/>
        <v>96372.97</v>
      </c>
      <c r="F17" s="15">
        <v>89723.29</v>
      </c>
      <c r="G17" s="15">
        <v>89723.29</v>
      </c>
      <c r="H17" s="15">
        <f t="shared" si="1"/>
        <v>6649.6800000000076</v>
      </c>
    </row>
    <row r="18" spans="1:8" x14ac:dyDescent="0.2">
      <c r="A18" s="49">
        <v>2500</v>
      </c>
      <c r="B18" s="11" t="s">
        <v>85</v>
      </c>
      <c r="C18" s="15">
        <v>35000</v>
      </c>
      <c r="D18" s="15">
        <v>16556.150000000001</v>
      </c>
      <c r="E18" s="15">
        <f t="shared" si="0"/>
        <v>51556.15</v>
      </c>
      <c r="F18" s="15">
        <v>51554.82</v>
      </c>
      <c r="G18" s="15">
        <v>51554.82</v>
      </c>
      <c r="H18" s="15">
        <f t="shared" si="1"/>
        <v>1.3300000000017462</v>
      </c>
    </row>
    <row r="19" spans="1:8" x14ac:dyDescent="0.2">
      <c r="A19" s="49">
        <v>2600</v>
      </c>
      <c r="B19" s="11" t="s">
        <v>86</v>
      </c>
      <c r="C19" s="15">
        <v>697600</v>
      </c>
      <c r="D19" s="15">
        <v>-222061.79</v>
      </c>
      <c r="E19" s="15">
        <f t="shared" si="0"/>
        <v>475538.20999999996</v>
      </c>
      <c r="F19" s="15">
        <v>220720.13</v>
      </c>
      <c r="G19" s="15">
        <v>220720.13</v>
      </c>
      <c r="H19" s="15">
        <f t="shared" si="1"/>
        <v>254818.07999999996</v>
      </c>
    </row>
    <row r="20" spans="1:8" x14ac:dyDescent="0.2">
      <c r="A20" s="49">
        <v>2700</v>
      </c>
      <c r="B20" s="11" t="s">
        <v>87</v>
      </c>
      <c r="C20" s="15">
        <v>37000</v>
      </c>
      <c r="D20" s="15">
        <v>0</v>
      </c>
      <c r="E20" s="15">
        <f t="shared" si="0"/>
        <v>37000</v>
      </c>
      <c r="F20" s="15">
        <v>35200</v>
      </c>
      <c r="G20" s="15">
        <v>35200</v>
      </c>
      <c r="H20" s="15">
        <f t="shared" si="1"/>
        <v>1800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139200</v>
      </c>
      <c r="D22" s="15">
        <v>45213</v>
      </c>
      <c r="E22" s="15">
        <f t="shared" si="0"/>
        <v>184413</v>
      </c>
      <c r="F22" s="15">
        <v>93227.16</v>
      </c>
      <c r="G22" s="15">
        <v>93227.16</v>
      </c>
      <c r="H22" s="15">
        <f t="shared" si="1"/>
        <v>91185.84</v>
      </c>
    </row>
    <row r="23" spans="1:8" x14ac:dyDescent="0.2">
      <c r="A23" s="48" t="s">
        <v>69</v>
      </c>
      <c r="B23" s="7"/>
      <c r="C23" s="15">
        <f>SUM(C24:C32)</f>
        <v>1132474.94</v>
      </c>
      <c r="D23" s="15">
        <f>SUM(D24:D32)</f>
        <v>527998.32999999996</v>
      </c>
      <c r="E23" s="15">
        <f t="shared" si="0"/>
        <v>1660473.27</v>
      </c>
      <c r="F23" s="15">
        <f>SUM(F24:F32)</f>
        <v>1069668.29</v>
      </c>
      <c r="G23" s="15">
        <f>SUM(G24:G32)</f>
        <v>1046715.9299999999</v>
      </c>
      <c r="H23" s="15">
        <f t="shared" si="1"/>
        <v>590804.98</v>
      </c>
    </row>
    <row r="24" spans="1:8" x14ac:dyDescent="0.2">
      <c r="A24" s="49">
        <v>3100</v>
      </c>
      <c r="B24" s="11" t="s">
        <v>90</v>
      </c>
      <c r="C24" s="15">
        <v>243180</v>
      </c>
      <c r="D24" s="15">
        <v>15500</v>
      </c>
      <c r="E24" s="15">
        <f t="shared" si="0"/>
        <v>258680</v>
      </c>
      <c r="F24" s="15">
        <v>181345.34</v>
      </c>
      <c r="G24" s="15">
        <v>181345.34</v>
      </c>
      <c r="H24" s="15">
        <f t="shared" si="1"/>
        <v>77334.66</v>
      </c>
    </row>
    <row r="25" spans="1:8" x14ac:dyDescent="0.2">
      <c r="A25" s="49">
        <v>3200</v>
      </c>
      <c r="B25" s="11" t="s">
        <v>91</v>
      </c>
      <c r="C25" s="15">
        <v>30000</v>
      </c>
      <c r="D25" s="15">
        <v>0</v>
      </c>
      <c r="E25" s="15">
        <f t="shared" si="0"/>
        <v>30000</v>
      </c>
      <c r="F25" s="15">
        <v>27840</v>
      </c>
      <c r="G25" s="15">
        <v>27840</v>
      </c>
      <c r="H25" s="15">
        <f t="shared" si="1"/>
        <v>2160</v>
      </c>
    </row>
    <row r="26" spans="1:8" x14ac:dyDescent="0.2">
      <c r="A26" s="49">
        <v>3300</v>
      </c>
      <c r="B26" s="11" t="s">
        <v>92</v>
      </c>
      <c r="C26" s="15">
        <v>5000</v>
      </c>
      <c r="D26" s="15">
        <v>8000</v>
      </c>
      <c r="E26" s="15">
        <f t="shared" si="0"/>
        <v>13000</v>
      </c>
      <c r="F26" s="15">
        <v>5520</v>
      </c>
      <c r="G26" s="15">
        <v>5520</v>
      </c>
      <c r="H26" s="15">
        <f t="shared" si="1"/>
        <v>7480</v>
      </c>
    </row>
    <row r="27" spans="1:8" x14ac:dyDescent="0.2">
      <c r="A27" s="49">
        <v>3400</v>
      </c>
      <c r="B27" s="11" t="s">
        <v>93</v>
      </c>
      <c r="C27" s="15">
        <v>137700</v>
      </c>
      <c r="D27" s="15">
        <v>33561.79</v>
      </c>
      <c r="E27" s="15">
        <f t="shared" si="0"/>
        <v>171261.79</v>
      </c>
      <c r="F27" s="15">
        <v>161788.4</v>
      </c>
      <c r="G27" s="15">
        <v>161788.4</v>
      </c>
      <c r="H27" s="15">
        <f t="shared" si="1"/>
        <v>9473.390000000014</v>
      </c>
    </row>
    <row r="28" spans="1:8" x14ac:dyDescent="0.2">
      <c r="A28" s="49">
        <v>3500</v>
      </c>
      <c r="B28" s="11" t="s">
        <v>94</v>
      </c>
      <c r="C28" s="15">
        <v>290250</v>
      </c>
      <c r="D28" s="15">
        <v>479436.54</v>
      </c>
      <c r="E28" s="15">
        <f t="shared" si="0"/>
        <v>769686.54</v>
      </c>
      <c r="F28" s="15">
        <v>404034.35</v>
      </c>
      <c r="G28" s="15">
        <v>404034.35</v>
      </c>
      <c r="H28" s="15">
        <f t="shared" si="1"/>
        <v>365652.19000000006</v>
      </c>
    </row>
    <row r="29" spans="1:8" x14ac:dyDescent="0.2">
      <c r="A29" s="49">
        <v>3600</v>
      </c>
      <c r="B29" s="11" t="s">
        <v>95</v>
      </c>
      <c r="C29" s="15">
        <v>28500</v>
      </c>
      <c r="D29" s="15">
        <v>0</v>
      </c>
      <c r="E29" s="15">
        <f t="shared" si="0"/>
        <v>28500</v>
      </c>
      <c r="F29" s="15">
        <v>348</v>
      </c>
      <c r="G29" s="15">
        <v>348</v>
      </c>
      <c r="H29" s="15">
        <f t="shared" si="1"/>
        <v>28152</v>
      </c>
    </row>
    <row r="30" spans="1:8" x14ac:dyDescent="0.2">
      <c r="A30" s="49">
        <v>3700</v>
      </c>
      <c r="B30" s="11" t="s">
        <v>96</v>
      </c>
      <c r="C30" s="15">
        <v>34560</v>
      </c>
      <c r="D30" s="15">
        <v>1000</v>
      </c>
      <c r="E30" s="15">
        <f t="shared" si="0"/>
        <v>35560</v>
      </c>
      <c r="F30" s="15">
        <v>4884.2700000000004</v>
      </c>
      <c r="G30" s="15">
        <v>4884.2700000000004</v>
      </c>
      <c r="H30" s="15">
        <f t="shared" si="1"/>
        <v>30675.73</v>
      </c>
    </row>
    <row r="31" spans="1:8" x14ac:dyDescent="0.2">
      <c r="A31" s="49">
        <v>3800</v>
      </c>
      <c r="B31" s="11" t="s">
        <v>97</v>
      </c>
      <c r="C31" s="15">
        <v>183036.62</v>
      </c>
      <c r="D31" s="15">
        <v>-9500</v>
      </c>
      <c r="E31" s="15">
        <f t="shared" si="0"/>
        <v>173536.62</v>
      </c>
      <c r="F31" s="15">
        <v>115649.57</v>
      </c>
      <c r="G31" s="15">
        <v>115649.57</v>
      </c>
      <c r="H31" s="15">
        <f t="shared" si="1"/>
        <v>57887.049999999988</v>
      </c>
    </row>
    <row r="32" spans="1:8" x14ac:dyDescent="0.2">
      <c r="A32" s="49">
        <v>3900</v>
      </c>
      <c r="B32" s="11" t="s">
        <v>19</v>
      </c>
      <c r="C32" s="15">
        <v>180248.32000000001</v>
      </c>
      <c r="D32" s="15">
        <v>0</v>
      </c>
      <c r="E32" s="15">
        <f t="shared" si="0"/>
        <v>180248.32000000001</v>
      </c>
      <c r="F32" s="15">
        <v>168258.36</v>
      </c>
      <c r="G32" s="15">
        <v>145306</v>
      </c>
      <c r="H32" s="15">
        <f t="shared" si="1"/>
        <v>11989.960000000021</v>
      </c>
    </row>
    <row r="33" spans="1:8" x14ac:dyDescent="0.2">
      <c r="A33" s="48" t="s">
        <v>70</v>
      </c>
      <c r="B33" s="7"/>
      <c r="C33" s="15">
        <f>SUM(C34:C42)</f>
        <v>220000</v>
      </c>
      <c r="D33" s="15">
        <f>SUM(D34:D42)</f>
        <v>546723.30000000005</v>
      </c>
      <c r="E33" s="15">
        <f t="shared" si="0"/>
        <v>766723.3</v>
      </c>
      <c r="F33" s="15">
        <f>SUM(F34:F42)</f>
        <v>749407.72</v>
      </c>
      <c r="G33" s="15">
        <f>SUM(G34:G42)</f>
        <v>749407.72</v>
      </c>
      <c r="H33" s="15">
        <f t="shared" si="1"/>
        <v>17315.580000000075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220000</v>
      </c>
      <c r="D37" s="15">
        <v>546723.30000000005</v>
      </c>
      <c r="E37" s="15">
        <f t="shared" si="0"/>
        <v>766723.3</v>
      </c>
      <c r="F37" s="15">
        <v>749407.72</v>
      </c>
      <c r="G37" s="15">
        <v>749407.72</v>
      </c>
      <c r="H37" s="15">
        <f t="shared" si="1"/>
        <v>17315.580000000075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65203.67</v>
      </c>
      <c r="D43" s="15">
        <f>SUM(D44:D52)</f>
        <v>44754.34</v>
      </c>
      <c r="E43" s="15">
        <f t="shared" si="0"/>
        <v>109958.01</v>
      </c>
      <c r="F43" s="15">
        <f>SUM(F44:F52)</f>
        <v>77909.679999999993</v>
      </c>
      <c r="G43" s="15">
        <f>SUM(G44:G52)</f>
        <v>77909.679999999993</v>
      </c>
      <c r="H43" s="15">
        <f t="shared" si="1"/>
        <v>32048.33</v>
      </c>
    </row>
    <row r="44" spans="1:8" x14ac:dyDescent="0.2">
      <c r="A44" s="49">
        <v>5100</v>
      </c>
      <c r="B44" s="11" t="s">
        <v>105</v>
      </c>
      <c r="C44" s="15">
        <v>15000</v>
      </c>
      <c r="D44" s="15">
        <v>70958.009999999995</v>
      </c>
      <c r="E44" s="15">
        <f t="shared" si="0"/>
        <v>85958.01</v>
      </c>
      <c r="F44" s="15">
        <v>77909.679999999993</v>
      </c>
      <c r="G44" s="15">
        <v>77909.679999999993</v>
      </c>
      <c r="H44" s="15">
        <f t="shared" si="1"/>
        <v>8048.3300000000017</v>
      </c>
    </row>
    <row r="45" spans="1:8" x14ac:dyDescent="0.2">
      <c r="A45" s="49">
        <v>5200</v>
      </c>
      <c r="B45" s="11" t="s">
        <v>106</v>
      </c>
      <c r="C45" s="15">
        <v>18203.669999999998</v>
      </c>
      <c r="D45" s="15">
        <v>-18203.669999999998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32000</v>
      </c>
      <c r="D47" s="15">
        <v>-8000</v>
      </c>
      <c r="E47" s="15">
        <f t="shared" si="0"/>
        <v>24000</v>
      </c>
      <c r="F47" s="15">
        <v>0</v>
      </c>
      <c r="G47" s="15">
        <v>0</v>
      </c>
      <c r="H47" s="15">
        <f t="shared" si="1"/>
        <v>24000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11261623.999999998</v>
      </c>
      <c r="D77" s="17">
        <f t="shared" si="4"/>
        <v>1643680.9000000001</v>
      </c>
      <c r="E77" s="17">
        <f t="shared" si="4"/>
        <v>12905304.899999999</v>
      </c>
      <c r="F77" s="17">
        <f t="shared" si="4"/>
        <v>11529667.689999999</v>
      </c>
      <c r="G77" s="17">
        <f t="shared" si="4"/>
        <v>11039040.91</v>
      </c>
      <c r="H77" s="17">
        <f t="shared" si="4"/>
        <v>1375637.2099999983</v>
      </c>
    </row>
    <row r="83" spans="2:7" x14ac:dyDescent="0.2">
      <c r="B83" s="1" t="s">
        <v>147</v>
      </c>
      <c r="E83" s="66" t="s">
        <v>148</v>
      </c>
      <c r="F83" s="66"/>
      <c r="G83" s="66"/>
    </row>
    <row r="84" spans="2:7" x14ac:dyDescent="0.2">
      <c r="B84" s="65" t="s">
        <v>143</v>
      </c>
      <c r="E84" s="66" t="s">
        <v>144</v>
      </c>
      <c r="F84" s="66"/>
      <c r="G84" s="66"/>
    </row>
    <row r="85" spans="2:7" x14ac:dyDescent="0.2">
      <c r="B85" s="65" t="s">
        <v>145</v>
      </c>
      <c r="E85" s="66" t="s">
        <v>146</v>
      </c>
      <c r="F85" s="66"/>
      <c r="G85" s="66"/>
    </row>
  </sheetData>
  <sheetProtection formatCells="0" formatColumns="0" formatRows="0" autoFilter="0"/>
  <mergeCells count="7">
    <mergeCell ref="E84:G84"/>
    <mergeCell ref="E85:G85"/>
    <mergeCell ref="A1:H1"/>
    <mergeCell ref="C2:G2"/>
    <mergeCell ref="H2:H3"/>
    <mergeCell ref="A2:B4"/>
    <mergeCell ref="E83:G8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>
      <selection activeCell="E24" sqref="E24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11196420.33</v>
      </c>
      <c r="D6" s="50">
        <v>1598926.56</v>
      </c>
      <c r="E6" s="50">
        <f>C6+D6</f>
        <v>12795346.890000001</v>
      </c>
      <c r="F6" s="50">
        <v>11451758.01</v>
      </c>
      <c r="G6" s="50">
        <v>10961131.23</v>
      </c>
      <c r="H6" s="50">
        <f>E6-F6</f>
        <v>1343588.8800000008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65203.67</v>
      </c>
      <c r="D8" s="50">
        <v>44754.34</v>
      </c>
      <c r="E8" s="50">
        <f>C8+D8</f>
        <v>109958.01</v>
      </c>
      <c r="F8" s="50">
        <v>77909.679999999993</v>
      </c>
      <c r="G8" s="50">
        <v>77909.679999999993</v>
      </c>
      <c r="H8" s="50">
        <f>E8-F8</f>
        <v>32048.33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11261624</v>
      </c>
      <c r="D16" s="17">
        <f>SUM(D6+D8+D10+D12+D14)</f>
        <v>1643680.9000000001</v>
      </c>
      <c r="E16" s="17">
        <f>SUM(E6+E8+E10+E12+E14)</f>
        <v>12905304.9</v>
      </c>
      <c r="F16" s="17">
        <f t="shared" ref="F16:H16" si="0">SUM(F6+F8+F10+F12+F14)</f>
        <v>11529667.689999999</v>
      </c>
      <c r="G16" s="17">
        <f t="shared" si="0"/>
        <v>11039040.91</v>
      </c>
      <c r="H16" s="17">
        <f t="shared" si="0"/>
        <v>1375637.2100000009</v>
      </c>
    </row>
    <row r="21" spans="2:7" x14ac:dyDescent="0.2">
      <c r="B21" s="1" t="s">
        <v>149</v>
      </c>
      <c r="E21" s="66" t="s">
        <v>142</v>
      </c>
      <c r="F21" s="66"/>
      <c r="G21" s="66"/>
    </row>
    <row r="22" spans="2:7" x14ac:dyDescent="0.2">
      <c r="B22" s="65" t="s">
        <v>143</v>
      </c>
      <c r="E22" s="66" t="s">
        <v>144</v>
      </c>
      <c r="F22" s="66"/>
      <c r="G22" s="66"/>
    </row>
    <row r="23" spans="2:7" x14ac:dyDescent="0.2">
      <c r="B23" s="65" t="s">
        <v>145</v>
      </c>
      <c r="E23" s="66" t="s">
        <v>146</v>
      </c>
      <c r="F23" s="66"/>
      <c r="G23" s="66"/>
    </row>
  </sheetData>
  <sheetProtection formatCells="0" formatColumns="0" formatRows="0" autoFilter="0"/>
  <mergeCells count="7">
    <mergeCell ref="E22:G22"/>
    <mergeCell ref="E23:G23"/>
    <mergeCell ref="A1:H1"/>
    <mergeCell ref="C2:G2"/>
    <mergeCell ref="H2:H3"/>
    <mergeCell ref="A2:B4"/>
    <mergeCell ref="E21:G2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opLeftCell="A35" workbookViewId="0">
      <selection activeCell="E61" sqref="E6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11261624</v>
      </c>
      <c r="D7" s="15">
        <v>1643680.9</v>
      </c>
      <c r="E7" s="15">
        <f>C7+D7</f>
        <v>12905304.9</v>
      </c>
      <c r="F7" s="15">
        <v>11529667.689999999</v>
      </c>
      <c r="G7" s="15">
        <v>11039040.91</v>
      </c>
      <c r="H7" s="15">
        <f>E7-F7</f>
        <v>1375637.2100000009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11261624</v>
      </c>
      <c r="D16" s="23">
        <f t="shared" si="2"/>
        <v>1643680.9</v>
      </c>
      <c r="E16" s="23">
        <f t="shared" si="2"/>
        <v>12905304.9</v>
      </c>
      <c r="F16" s="23">
        <f t="shared" si="2"/>
        <v>11529667.689999999</v>
      </c>
      <c r="G16" s="23">
        <f t="shared" si="2"/>
        <v>11039040.91</v>
      </c>
      <c r="H16" s="23">
        <f t="shared" si="2"/>
        <v>1375637.2100000009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0.399999999999999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0.399999999999999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8" spans="1:8" x14ac:dyDescent="0.2">
      <c r="B58" s="1" t="s">
        <v>150</v>
      </c>
      <c r="E58" s="66" t="s">
        <v>148</v>
      </c>
      <c r="F58" s="66"/>
      <c r="G58" s="66"/>
    </row>
    <row r="59" spans="1:8" x14ac:dyDescent="0.2">
      <c r="B59" s="65" t="s">
        <v>143</v>
      </c>
      <c r="E59" s="66" t="s">
        <v>144</v>
      </c>
      <c r="F59" s="66"/>
      <c r="G59" s="66"/>
    </row>
    <row r="60" spans="1:8" x14ac:dyDescent="0.2">
      <c r="B60" s="65" t="s">
        <v>145</v>
      </c>
      <c r="E60" s="66" t="s">
        <v>146</v>
      </c>
      <c r="F60" s="66"/>
      <c r="G60" s="66"/>
    </row>
  </sheetData>
  <sheetProtection formatCells="0" formatColumns="0" formatRows="0" insertRows="0" deleteRows="0" autoFilter="0"/>
  <mergeCells count="15">
    <mergeCell ref="E58:G58"/>
    <mergeCell ref="E59:G59"/>
    <mergeCell ref="E60:G60"/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opLeftCell="A14" workbookViewId="0">
      <selection activeCell="E52" sqref="E52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4754834.26</v>
      </c>
      <c r="D6" s="15">
        <f t="shared" si="0"/>
        <v>1322792.69</v>
      </c>
      <c r="E6" s="15">
        <f t="shared" si="0"/>
        <v>6077626.9499999993</v>
      </c>
      <c r="F6" s="15">
        <f t="shared" si="0"/>
        <v>5448977.7199999997</v>
      </c>
      <c r="G6" s="15">
        <f t="shared" si="0"/>
        <v>4973707.03</v>
      </c>
      <c r="H6" s="15">
        <f t="shared" si="0"/>
        <v>628649.22999999952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4754834.26</v>
      </c>
      <c r="D11" s="15">
        <v>1322792.69</v>
      </c>
      <c r="E11" s="15">
        <f t="shared" si="1"/>
        <v>6077626.9499999993</v>
      </c>
      <c r="F11" s="15">
        <v>5448977.7199999997</v>
      </c>
      <c r="G11" s="15">
        <v>4973707.03</v>
      </c>
      <c r="H11" s="15">
        <f t="shared" si="2"/>
        <v>628649.22999999952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6506789.7400000002</v>
      </c>
      <c r="D16" s="15">
        <f t="shared" si="3"/>
        <v>320888.21000000002</v>
      </c>
      <c r="E16" s="15">
        <f t="shared" si="3"/>
        <v>6827677.9499999993</v>
      </c>
      <c r="F16" s="15">
        <f t="shared" si="3"/>
        <v>6080689.9699999997</v>
      </c>
      <c r="G16" s="15">
        <f t="shared" si="3"/>
        <v>6065333.8799999999</v>
      </c>
      <c r="H16" s="15">
        <f t="shared" si="3"/>
        <v>746987.97999999986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509144.03</v>
      </c>
      <c r="D18" s="15">
        <v>0</v>
      </c>
      <c r="E18" s="15">
        <f t="shared" ref="E18:E23" si="5">C18+D18</f>
        <v>509144.03</v>
      </c>
      <c r="F18" s="15">
        <v>378780.02</v>
      </c>
      <c r="G18" s="15">
        <v>377943.87</v>
      </c>
      <c r="H18" s="15">
        <f t="shared" si="4"/>
        <v>130364.01000000001</v>
      </c>
    </row>
    <row r="19" spans="1:8" x14ac:dyDescent="0.2">
      <c r="A19" s="38"/>
      <c r="B19" s="42" t="s">
        <v>21</v>
      </c>
      <c r="C19" s="15">
        <v>1110504.6100000001</v>
      </c>
      <c r="D19" s="15">
        <v>0</v>
      </c>
      <c r="E19" s="15">
        <f t="shared" si="5"/>
        <v>1110504.6100000001</v>
      </c>
      <c r="F19" s="15">
        <v>1058172.8799999999</v>
      </c>
      <c r="G19" s="15">
        <v>1055255.17</v>
      </c>
      <c r="H19" s="15">
        <f t="shared" si="4"/>
        <v>52331.730000000214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4570387.26</v>
      </c>
      <c r="D22" s="15">
        <v>320888.21000000002</v>
      </c>
      <c r="E22" s="15">
        <f t="shared" si="5"/>
        <v>4891275.47</v>
      </c>
      <c r="F22" s="15">
        <v>4363423.62</v>
      </c>
      <c r="G22" s="15">
        <v>4351821.3899999997</v>
      </c>
      <c r="H22" s="15">
        <f t="shared" si="4"/>
        <v>527851.84999999963</v>
      </c>
    </row>
    <row r="23" spans="1:8" x14ac:dyDescent="0.2">
      <c r="A23" s="38"/>
      <c r="B23" s="42" t="s">
        <v>4</v>
      </c>
      <c r="C23" s="15">
        <v>316753.84000000003</v>
      </c>
      <c r="D23" s="15">
        <v>0</v>
      </c>
      <c r="E23" s="15">
        <f t="shared" si="5"/>
        <v>316753.84000000003</v>
      </c>
      <c r="F23" s="15">
        <v>280313.45</v>
      </c>
      <c r="G23" s="15">
        <v>280313.45</v>
      </c>
      <c r="H23" s="15">
        <f t="shared" si="4"/>
        <v>36440.390000000014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11261624</v>
      </c>
      <c r="D42" s="23">
        <f t="shared" si="12"/>
        <v>1643680.9</v>
      </c>
      <c r="E42" s="23">
        <f t="shared" si="12"/>
        <v>12905304.899999999</v>
      </c>
      <c r="F42" s="23">
        <f t="shared" si="12"/>
        <v>11529667.689999999</v>
      </c>
      <c r="G42" s="23">
        <f t="shared" si="12"/>
        <v>11039040.91</v>
      </c>
      <c r="H42" s="23">
        <f t="shared" si="12"/>
        <v>1375637.2099999995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9" spans="2:7" x14ac:dyDescent="0.2">
      <c r="B49" s="3" t="s">
        <v>141</v>
      </c>
      <c r="E49" s="64" t="s">
        <v>142</v>
      </c>
      <c r="F49" s="64"/>
      <c r="G49" s="64"/>
    </row>
    <row r="50" spans="2:7" x14ac:dyDescent="0.2">
      <c r="B50" s="63" t="s">
        <v>143</v>
      </c>
      <c r="E50" s="64" t="s">
        <v>144</v>
      </c>
      <c r="F50" s="64"/>
      <c r="G50" s="64"/>
    </row>
    <row r="51" spans="2:7" x14ac:dyDescent="0.2">
      <c r="B51" s="63" t="s">
        <v>145</v>
      </c>
      <c r="E51" s="64" t="s">
        <v>146</v>
      </c>
      <c r="F51" s="64"/>
      <c r="G51" s="64"/>
    </row>
  </sheetData>
  <sheetProtection formatCells="0" formatColumns="0" formatRows="0" autoFilter="0"/>
  <mergeCells count="7">
    <mergeCell ref="E50:G50"/>
    <mergeCell ref="E51:G51"/>
    <mergeCell ref="A1:H1"/>
    <mergeCell ref="A2:B4"/>
    <mergeCell ref="C2:G2"/>
    <mergeCell ref="H2:H3"/>
    <mergeCell ref="E49:G4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2018-03-08T21:21:25Z</cp:lastPrinted>
  <dcterms:created xsi:type="dcterms:W3CDTF">2014-02-10T03:37:14Z</dcterms:created>
  <dcterms:modified xsi:type="dcterms:W3CDTF">2021-02-22T19:23:58Z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